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1292" windowHeight="8568" tabRatio="2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'Sheet1'!$A$1:$G$104</definedName>
  </definedNames>
  <calcPr fullCalcOnLoad="1"/>
</workbook>
</file>

<file path=xl/sharedStrings.xml><?xml version="1.0" encoding="utf-8"?>
<sst xmlns="http://schemas.openxmlformats.org/spreadsheetml/2006/main" count="101" uniqueCount="93">
  <si>
    <t>Our Great Commission Giving</t>
  </si>
  <si>
    <t>Our Jerusalem</t>
  </si>
  <si>
    <t>Annual Budget</t>
  </si>
  <si>
    <t>Current Month</t>
  </si>
  <si>
    <t>Year to Date</t>
  </si>
  <si>
    <t>Balance</t>
  </si>
  <si>
    <t>PeachCenter</t>
  </si>
  <si>
    <t>Meals On Wheels</t>
  </si>
  <si>
    <t>Cherokee County Children's Home</t>
  </si>
  <si>
    <t>Our Samaria</t>
  </si>
  <si>
    <t>Cooperative Program (13.25%)</t>
  </si>
  <si>
    <t>Personnel Ministry</t>
  </si>
  <si>
    <t>Retirement (Pastor)</t>
  </si>
  <si>
    <t>Housing (Pastor)</t>
  </si>
  <si>
    <t>Social Security</t>
  </si>
  <si>
    <t>Conference/Convention Exp for Staff</t>
  </si>
  <si>
    <t>Staff Christmas Gifts</t>
  </si>
  <si>
    <t>Worship Ministry</t>
  </si>
  <si>
    <t>Special Speakers/Events</t>
  </si>
  <si>
    <t>Music Supplies</t>
  </si>
  <si>
    <t>Worship Supplies</t>
  </si>
  <si>
    <t>Educational Ministry</t>
  </si>
  <si>
    <t>Sunday School</t>
  </si>
  <si>
    <t>Training</t>
  </si>
  <si>
    <t>Women's Ministry</t>
  </si>
  <si>
    <t>Men's Ministry</t>
  </si>
  <si>
    <t>Awana</t>
  </si>
  <si>
    <t>Preschool Ministry</t>
  </si>
  <si>
    <t>Church Family Ministry</t>
  </si>
  <si>
    <t>Recreation</t>
  </si>
  <si>
    <t>Kitchen Supplies</t>
  </si>
  <si>
    <t>Children</t>
  </si>
  <si>
    <t>Senior Adults</t>
  </si>
  <si>
    <t>Flower Fund (Bereavement Reasons)</t>
  </si>
  <si>
    <t>Media Ministry</t>
  </si>
  <si>
    <t>Web Site</t>
  </si>
  <si>
    <t>Baptist Courier</t>
  </si>
  <si>
    <t>Periodical (Magazines/Devotions)</t>
  </si>
  <si>
    <t>Church Newsletter</t>
  </si>
  <si>
    <t>Publicity</t>
  </si>
  <si>
    <t>Property Ministry</t>
  </si>
  <si>
    <t>Utilities</t>
  </si>
  <si>
    <t>Security (Sprinkler Alarm)</t>
  </si>
  <si>
    <t>Equipment Repairs/Maintenance</t>
  </si>
  <si>
    <t>Building &amp; Ground Repair/Maintenance</t>
  </si>
  <si>
    <t>Equipment Purchases</t>
  </si>
  <si>
    <t>Administrative Ministry</t>
  </si>
  <si>
    <t>Office Supplies</t>
  </si>
  <si>
    <t>Offering Envelopes</t>
  </si>
  <si>
    <t>Office Equipment/Repairs</t>
  </si>
  <si>
    <t>Tax Preparation</t>
  </si>
  <si>
    <t>Contingent</t>
  </si>
  <si>
    <t>Totals</t>
  </si>
  <si>
    <t xml:space="preserve">*Utilities </t>
  </si>
  <si>
    <t>Electric</t>
  </si>
  <si>
    <t>Water/Sewer</t>
  </si>
  <si>
    <t>Security Lights</t>
  </si>
  <si>
    <t>Gas</t>
  </si>
  <si>
    <t>Telephone</t>
  </si>
  <si>
    <t>TOTAL</t>
  </si>
  <si>
    <t>Church Bereavement Meals</t>
  </si>
  <si>
    <t xml:space="preserve">Broad River Baptist Assoc </t>
  </si>
  <si>
    <t>Designated Gifts/Payments</t>
  </si>
  <si>
    <t xml:space="preserve">WMU </t>
  </si>
  <si>
    <t>Church Benevolence</t>
  </si>
  <si>
    <t>Staff Expenses</t>
  </si>
  <si>
    <t>Soup Kitchen</t>
  </si>
  <si>
    <t>Pregnancy Center</t>
  </si>
  <si>
    <t>Staff Study Material</t>
  </si>
  <si>
    <t xml:space="preserve">Weekly Budget Offering Needs: </t>
  </si>
  <si>
    <t>Operation Christmas Child [Shipping]</t>
  </si>
  <si>
    <t>Senior Pastor Salary</t>
  </si>
  <si>
    <t>Support Staff Salary</t>
  </si>
  <si>
    <t>Administrative Assistant</t>
  </si>
  <si>
    <t>Office Assistant</t>
  </si>
  <si>
    <t>Music Director</t>
  </si>
  <si>
    <t>Children's Director</t>
  </si>
  <si>
    <t>Organist</t>
  </si>
  <si>
    <t>Pianist</t>
  </si>
  <si>
    <t>Custodian</t>
  </si>
  <si>
    <t>Youth Minister</t>
  </si>
  <si>
    <t xml:space="preserve"> </t>
  </si>
  <si>
    <t>Audio/Video New Equipment</t>
  </si>
  <si>
    <t xml:space="preserve">Youth  </t>
  </si>
  <si>
    <t xml:space="preserve">Sr Pastor Auto Reimbursement  </t>
  </si>
  <si>
    <r>
      <t xml:space="preserve">Insurance (Pastor &amp; family) </t>
    </r>
    <r>
      <rPr>
        <i/>
        <sz val="11"/>
        <color indexed="8"/>
        <rFont val="Arial Narrow"/>
        <family val="2"/>
      </rPr>
      <t>[includes life, health &amp; disability]</t>
    </r>
  </si>
  <si>
    <r>
      <t xml:space="preserve">VBS/Winshape Scholarships </t>
    </r>
    <r>
      <rPr>
        <i/>
        <sz val="11"/>
        <color indexed="8"/>
        <rFont val="Arial Narrow"/>
        <family val="2"/>
      </rPr>
      <t xml:space="preserve"> </t>
    </r>
  </si>
  <si>
    <r>
      <t xml:space="preserve">Bus  </t>
    </r>
    <r>
      <rPr>
        <i/>
        <sz val="11"/>
        <color indexed="8"/>
        <rFont val="Arial Narrow"/>
        <family val="2"/>
      </rPr>
      <t xml:space="preserve"> </t>
    </r>
  </si>
  <si>
    <r>
      <t xml:space="preserve">Insurance </t>
    </r>
    <r>
      <rPr>
        <i/>
        <sz val="11"/>
        <color indexed="8"/>
        <rFont val="Arial Narrow"/>
        <family val="2"/>
      </rPr>
      <t>[includes property, bus &amp; workers' comp]</t>
    </r>
  </si>
  <si>
    <r>
      <t xml:space="preserve">Taxes </t>
    </r>
    <r>
      <rPr>
        <i/>
        <sz val="11"/>
        <color indexed="8"/>
        <rFont val="Arial Narrow"/>
        <family val="2"/>
      </rPr>
      <t>(on utilities)</t>
    </r>
  </si>
  <si>
    <t>Caring for the Community</t>
  </si>
  <si>
    <t>Clean Start</t>
  </si>
  <si>
    <t>Security Patrol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</si>
</sst>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11"/>
      <name val="Arial Narrow"/>
      <family val="2"/>
    </font>
    <font>
      <i/>
      <sz val="11"/>
      <color indexed="8"/>
      <name val="Times New Roman"/>
      <family val="1"/>
    </font>
    <font>
      <i/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u val="single"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u val="single"/>
      <sz val="11"/>
      <color rgb="FF000000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166" fontId="3" fillId="0" borderId="0" xfId="0" applyNumberFormat="1" applyFont="1" applyAlignment="1">
      <alignment horizontal="right"/>
    </xf>
    <xf numFmtId="0" fontId="7" fillId="0" borderId="0" xfId="0" applyFont="1" applyAlignment="1">
      <alignment horizontal="centerContinuous" vertical="center"/>
    </xf>
    <xf numFmtId="166" fontId="3" fillId="0" borderId="0" xfId="0" applyNumberFormat="1" applyFont="1" applyAlignment="1">
      <alignment horizontal="centerContinuous" vertical="center"/>
    </xf>
    <xf numFmtId="166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vertical="center"/>
    </xf>
    <xf numFmtId="166" fontId="6" fillId="0" borderId="0" xfId="0" applyNumberFormat="1" applyFont="1" applyAlignment="1">
      <alignment/>
    </xf>
    <xf numFmtId="166" fontId="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166" fontId="47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6" fontId="9" fillId="0" borderId="0" xfId="0" applyNumberFormat="1" applyFont="1" applyAlignment="1">
      <alignment/>
    </xf>
    <xf numFmtId="166" fontId="3" fillId="0" borderId="0" xfId="0" applyNumberFormat="1" applyFont="1" applyAlignment="1">
      <alignment horizontal="centerContinuous" wrapText="1"/>
    </xf>
    <xf numFmtId="0" fontId="9" fillId="0" borderId="0" xfId="0" applyFont="1" applyAlignment="1">
      <alignment horizontal="right"/>
    </xf>
    <xf numFmtId="166" fontId="9" fillId="0" borderId="11" xfId="0" applyNumberFormat="1" applyFont="1" applyBorder="1" applyAlignment="1">
      <alignment/>
    </xf>
    <xf numFmtId="166" fontId="8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Continuous"/>
    </xf>
    <xf numFmtId="166" fontId="3" fillId="0" borderId="0" xfId="0" applyNumberFormat="1" applyFont="1" applyAlignment="1">
      <alignment horizontal="left"/>
    </xf>
    <xf numFmtId="0" fontId="4" fillId="0" borderId="0" xfId="0" applyNumberFormat="1" applyFont="1" applyFill="1" applyAlignment="1">
      <alignment vertical="center"/>
    </xf>
    <xf numFmtId="166" fontId="3" fillId="0" borderId="0" xfId="0" applyNumberFormat="1" applyFont="1" applyFill="1" applyAlignment="1">
      <alignment/>
    </xf>
    <xf numFmtId="166" fontId="3" fillId="0" borderId="12" xfId="0" applyNumberFormat="1" applyFont="1" applyFill="1" applyBorder="1" applyAlignment="1">
      <alignment/>
    </xf>
    <xf numFmtId="166" fontId="6" fillId="0" borderId="0" xfId="0" applyNumberFormat="1" applyFont="1" applyAlignment="1">
      <alignment horizontal="right"/>
    </xf>
    <xf numFmtId="166" fontId="3" fillId="0" borderId="0" xfId="44" applyNumberFormat="1" applyFont="1" applyAlignment="1">
      <alignment/>
    </xf>
    <xf numFmtId="166" fontId="6" fillId="0" borderId="1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tabSelected="1" view="pageLayout" zoomScale="86" zoomScaleSheetLayoutView="98" zoomScalePageLayoutView="86" workbookViewId="0" topLeftCell="A72">
      <selection activeCell="F90" sqref="F90"/>
    </sheetView>
  </sheetViews>
  <sheetFormatPr defaultColWidth="9.140625" defaultRowHeight="15"/>
  <cols>
    <col min="1" max="1" width="8.00390625" style="7" customWidth="1"/>
    <col min="2" max="2" width="36.00390625" style="1" customWidth="1"/>
    <col min="3" max="3" width="14.57421875" style="6" customWidth="1"/>
    <col min="4" max="4" width="14.7109375" style="6" customWidth="1"/>
    <col min="5" max="5" width="19.7109375" style="6" customWidth="1"/>
    <col min="6" max="6" width="14.7109375" style="6" customWidth="1"/>
    <col min="7" max="7" width="15.140625" style="6" customWidth="1"/>
    <col min="8" max="15" width="9.140625" style="1" customWidth="1"/>
    <col min="16" max="16" width="25.57421875" style="1" customWidth="1"/>
    <col min="17" max="16384" width="9.140625" style="1" customWidth="1"/>
  </cols>
  <sheetData>
    <row r="1" spans="3:7" s="3" customFormat="1" ht="27">
      <c r="C1" s="4" t="s">
        <v>2</v>
      </c>
      <c r="D1" s="4" t="s">
        <v>3</v>
      </c>
      <c r="E1" s="4" t="s">
        <v>4</v>
      </c>
      <c r="F1" s="4" t="s">
        <v>62</v>
      </c>
      <c r="G1" s="4" t="s">
        <v>5</v>
      </c>
    </row>
    <row r="2" spans="1:2" ht="13.5">
      <c r="A2" s="3">
        <v>5010</v>
      </c>
      <c r="B2" s="5" t="s">
        <v>0</v>
      </c>
    </row>
    <row r="3" spans="1:3" ht="13.5">
      <c r="A3" s="7">
        <v>5020</v>
      </c>
      <c r="B3" s="8" t="s">
        <v>1</v>
      </c>
      <c r="C3" s="9"/>
    </row>
    <row r="4" spans="1:7" ht="13.5">
      <c r="A4" s="7">
        <v>5021</v>
      </c>
      <c r="B4" s="1" t="s">
        <v>6</v>
      </c>
      <c r="C4" s="36">
        <v>4500</v>
      </c>
      <c r="D4" s="6">
        <v>375</v>
      </c>
      <c r="E4" s="6">
        <v>1125</v>
      </c>
      <c r="G4" s="6">
        <f aca="true" t="shared" si="0" ref="G4:G11">SUM(C4-E4)+F4</f>
        <v>3375</v>
      </c>
    </row>
    <row r="5" spans="1:7" ht="13.5">
      <c r="A5" s="7">
        <v>5022</v>
      </c>
      <c r="B5" s="1" t="s">
        <v>7</v>
      </c>
      <c r="C5" s="36">
        <v>500</v>
      </c>
      <c r="D5" s="6">
        <v>41.66</v>
      </c>
      <c r="E5" s="6">
        <v>124.98</v>
      </c>
      <c r="G5" s="6">
        <f t="shared" si="0"/>
        <v>375.02</v>
      </c>
    </row>
    <row r="6" spans="1:7" ht="13.5">
      <c r="A6" s="7">
        <v>5023</v>
      </c>
      <c r="B6" s="1" t="s">
        <v>8</v>
      </c>
      <c r="C6" s="36">
        <v>300</v>
      </c>
      <c r="D6" s="6">
        <v>25</v>
      </c>
      <c r="E6" s="6">
        <v>75</v>
      </c>
      <c r="G6" s="6">
        <f t="shared" si="0"/>
        <v>225</v>
      </c>
    </row>
    <row r="7" spans="1:7" ht="13.5">
      <c r="A7" s="7">
        <v>5024</v>
      </c>
      <c r="B7" s="1" t="s">
        <v>61</v>
      </c>
      <c r="C7" s="36">
        <v>500</v>
      </c>
      <c r="D7" s="6">
        <v>41.66</v>
      </c>
      <c r="E7" s="6">
        <v>124.98</v>
      </c>
      <c r="G7" s="6">
        <f t="shared" si="0"/>
        <v>375.02</v>
      </c>
    </row>
    <row r="8" spans="1:7" ht="13.5">
      <c r="A8" s="7">
        <v>5026</v>
      </c>
      <c r="B8" s="1" t="s">
        <v>90</v>
      </c>
      <c r="C8" s="36">
        <v>3000</v>
      </c>
      <c r="D8" s="6">
        <v>0</v>
      </c>
      <c r="E8" s="6">
        <v>0</v>
      </c>
      <c r="G8" s="6">
        <f t="shared" si="0"/>
        <v>3000</v>
      </c>
    </row>
    <row r="9" spans="1:7" ht="13.5">
      <c r="A9" s="7">
        <v>5027</v>
      </c>
      <c r="B9" s="1" t="s">
        <v>66</v>
      </c>
      <c r="C9" s="36">
        <v>500</v>
      </c>
      <c r="D9" s="6">
        <v>41.66</v>
      </c>
      <c r="E9" s="6">
        <v>124.98</v>
      </c>
      <c r="G9" s="6">
        <f t="shared" si="0"/>
        <v>375.02</v>
      </c>
    </row>
    <row r="10" spans="1:7" ht="13.5">
      <c r="A10" s="7">
        <v>5028</v>
      </c>
      <c r="B10" s="1" t="s">
        <v>67</v>
      </c>
      <c r="C10" s="36">
        <v>500</v>
      </c>
      <c r="D10" s="6">
        <v>41.66</v>
      </c>
      <c r="E10" s="6">
        <v>124.98</v>
      </c>
      <c r="G10" s="6">
        <f t="shared" si="0"/>
        <v>375.02</v>
      </c>
    </row>
    <row r="11" spans="1:7" ht="13.5">
      <c r="A11" s="7">
        <v>5029</v>
      </c>
      <c r="B11" s="1" t="s">
        <v>91</v>
      </c>
      <c r="C11" s="6">
        <v>3000</v>
      </c>
      <c r="D11" s="6">
        <v>67.98</v>
      </c>
      <c r="E11" s="6">
        <v>425.13</v>
      </c>
      <c r="G11" s="6">
        <f t="shared" si="0"/>
        <v>2574.87</v>
      </c>
    </row>
    <row r="12" spans="2:5" ht="12" customHeight="1">
      <c r="B12" s="10"/>
      <c r="C12" s="37"/>
      <c r="D12" s="11"/>
      <c r="E12" s="11"/>
    </row>
    <row r="13" spans="1:3" ht="13.5">
      <c r="A13" s="3">
        <v>5040</v>
      </c>
      <c r="B13" s="5" t="s">
        <v>9</v>
      </c>
      <c r="C13" s="37"/>
    </row>
    <row r="14" spans="1:7" ht="13.5">
      <c r="A14" s="7">
        <v>5041</v>
      </c>
      <c r="B14" s="1" t="s">
        <v>10</v>
      </c>
      <c r="C14" s="37">
        <v>44060.64</v>
      </c>
      <c r="D14" s="6">
        <v>4317.45</v>
      </c>
      <c r="E14" s="6">
        <v>12578.18</v>
      </c>
      <c r="G14" s="6">
        <f>SUM(C14-E14)+F14</f>
        <v>31482.46</v>
      </c>
    </row>
    <row r="15" spans="1:7" ht="13.5">
      <c r="A15" s="7">
        <v>5029</v>
      </c>
      <c r="B15" s="1" t="s">
        <v>70</v>
      </c>
      <c r="C15" s="36">
        <v>1000</v>
      </c>
      <c r="D15" s="6">
        <v>0</v>
      </c>
      <c r="E15" s="6">
        <v>0</v>
      </c>
      <c r="G15" s="6">
        <f>SUM(C15-E15)+F15</f>
        <v>1000</v>
      </c>
    </row>
    <row r="16" ht="13.5">
      <c r="C16" s="36"/>
    </row>
    <row r="17" spans="1:7" ht="13.5">
      <c r="A17" s="3">
        <v>5100</v>
      </c>
      <c r="B17" s="5" t="s">
        <v>11</v>
      </c>
      <c r="C17" s="37"/>
      <c r="D17" s="1"/>
      <c r="E17" s="1"/>
      <c r="F17" s="1"/>
      <c r="G17" s="1"/>
    </row>
    <row r="18" spans="1:7" ht="13.5">
      <c r="A18" s="7">
        <v>5111</v>
      </c>
      <c r="B18" s="1" t="s">
        <v>71</v>
      </c>
      <c r="C18" s="37">
        <v>52437.98</v>
      </c>
      <c r="D18" s="6">
        <v>4369.84</v>
      </c>
      <c r="E18" s="12">
        <v>13109.52</v>
      </c>
      <c r="F18" s="2"/>
      <c r="G18" s="6">
        <f>SUM(C18-E18)+F18</f>
        <v>39328.46000000001</v>
      </c>
    </row>
    <row r="19" spans="1:7" ht="13.5">
      <c r="A19" s="7">
        <v>5112</v>
      </c>
      <c r="B19" s="1" t="s">
        <v>13</v>
      </c>
      <c r="C19" s="17">
        <v>5000</v>
      </c>
      <c r="D19" s="6">
        <v>416.66</v>
      </c>
      <c r="E19" s="12">
        <v>1249.98</v>
      </c>
      <c r="F19" s="2"/>
      <c r="G19" s="6">
        <f>SUM(C19-E19)+F19</f>
        <v>3750.02</v>
      </c>
    </row>
    <row r="20" spans="1:7" ht="13.5">
      <c r="A20" s="7">
        <v>5113</v>
      </c>
      <c r="B20" s="1" t="s">
        <v>12</v>
      </c>
      <c r="C20" s="17">
        <v>6000</v>
      </c>
      <c r="D20" s="6">
        <v>500</v>
      </c>
      <c r="E20" s="12">
        <v>1500</v>
      </c>
      <c r="F20" s="2"/>
      <c r="G20" s="6">
        <f>SUM(C20-E20)+F20</f>
        <v>4500</v>
      </c>
    </row>
    <row r="21" spans="1:7" ht="31.5" customHeight="1">
      <c r="A21" s="13">
        <v>5114</v>
      </c>
      <c r="B21" s="14" t="s">
        <v>85</v>
      </c>
      <c r="C21" s="17">
        <v>3906</v>
      </c>
      <c r="D21" s="6">
        <v>325.5</v>
      </c>
      <c r="E21" s="12">
        <v>976.5</v>
      </c>
      <c r="F21" s="2"/>
      <c r="G21" s="6">
        <f>SUM(C21-E21)+F21</f>
        <v>2929.5</v>
      </c>
    </row>
    <row r="22" spans="1:7" ht="23.25" customHeight="1">
      <c r="A22" s="3">
        <v>5300</v>
      </c>
      <c r="B22" s="15" t="s">
        <v>72</v>
      </c>
      <c r="C22" s="17"/>
      <c r="D22" s="1"/>
      <c r="E22" s="2"/>
      <c r="F22" s="2"/>
      <c r="G22" s="2"/>
    </row>
    <row r="23" spans="1:11" ht="13.5">
      <c r="A23" s="13">
        <v>5310</v>
      </c>
      <c r="B23" s="14" t="s">
        <v>73</v>
      </c>
      <c r="C23" s="17">
        <v>20655.34</v>
      </c>
      <c r="D23" s="6">
        <v>1721.28</v>
      </c>
      <c r="E23" s="12">
        <v>5163.84</v>
      </c>
      <c r="F23" s="2"/>
      <c r="G23" s="6">
        <f aca="true" t="shared" si="1" ref="G23:G30">SUM(C23-E23)+F23</f>
        <v>15491.5</v>
      </c>
      <c r="H23" s="2"/>
      <c r="I23" s="2"/>
      <c r="J23" s="2"/>
      <c r="K23" s="2"/>
    </row>
    <row r="24" spans="1:11" ht="13.5">
      <c r="A24" s="13">
        <v>5311</v>
      </c>
      <c r="B24" s="14" t="s">
        <v>74</v>
      </c>
      <c r="C24" s="17">
        <v>4293.12</v>
      </c>
      <c r="D24" s="6">
        <v>330.78</v>
      </c>
      <c r="E24" s="12">
        <v>936.47</v>
      </c>
      <c r="F24" s="2"/>
      <c r="G24" s="6">
        <f t="shared" si="1"/>
        <v>3356.6499999999996</v>
      </c>
      <c r="H24" s="2"/>
      <c r="I24" s="2"/>
      <c r="J24" s="2"/>
      <c r="K24" s="2"/>
    </row>
    <row r="25" spans="1:11" ht="13.5">
      <c r="A25" s="13">
        <v>5315</v>
      </c>
      <c r="B25" s="14" t="s">
        <v>75</v>
      </c>
      <c r="C25" s="17">
        <v>15632.97</v>
      </c>
      <c r="D25" s="6">
        <v>0</v>
      </c>
      <c r="E25" s="12">
        <v>0</v>
      </c>
      <c r="F25" s="2"/>
      <c r="G25" s="6">
        <f t="shared" si="1"/>
        <v>15632.97</v>
      </c>
      <c r="H25" s="2"/>
      <c r="I25" s="2"/>
      <c r="J25" s="2"/>
      <c r="K25" s="2"/>
    </row>
    <row r="26" spans="1:11" ht="13.5">
      <c r="A26" s="13">
        <v>5320</v>
      </c>
      <c r="B26" s="14" t="s">
        <v>76</v>
      </c>
      <c r="C26" s="17">
        <v>15945.62</v>
      </c>
      <c r="D26" s="6">
        <v>1328.8</v>
      </c>
      <c r="E26" s="12">
        <v>3986.4</v>
      </c>
      <c r="F26" s="2"/>
      <c r="G26" s="6">
        <f t="shared" si="1"/>
        <v>11959.220000000001</v>
      </c>
      <c r="H26" s="2"/>
      <c r="I26" s="2"/>
      <c r="J26" s="2"/>
      <c r="K26" s="2"/>
    </row>
    <row r="27" spans="1:11" ht="13.5">
      <c r="A27" s="13">
        <v>5325</v>
      </c>
      <c r="B27" s="14" t="s">
        <v>77</v>
      </c>
      <c r="C27" s="17">
        <v>4662.69</v>
      </c>
      <c r="D27" s="6">
        <v>388.96</v>
      </c>
      <c r="E27" s="12">
        <v>1166.88</v>
      </c>
      <c r="F27" s="2"/>
      <c r="G27" s="6">
        <f t="shared" si="1"/>
        <v>3495.8099999999995</v>
      </c>
      <c r="H27" s="2"/>
      <c r="I27" s="2"/>
      <c r="J27" s="2"/>
      <c r="K27" s="2"/>
    </row>
    <row r="28" spans="1:11" ht="13.5">
      <c r="A28" s="13">
        <v>5326</v>
      </c>
      <c r="B28" s="14" t="s">
        <v>78</v>
      </c>
      <c r="C28" s="17">
        <v>2990.36</v>
      </c>
      <c r="D28" s="6">
        <v>249.2</v>
      </c>
      <c r="E28" s="12">
        <v>747.6</v>
      </c>
      <c r="F28" s="2"/>
      <c r="G28" s="6">
        <f t="shared" si="1"/>
        <v>2242.76</v>
      </c>
      <c r="H28" s="2"/>
      <c r="I28" s="2"/>
      <c r="J28" s="2"/>
      <c r="K28" s="2"/>
    </row>
    <row r="29" spans="1:11" ht="13.5">
      <c r="A29" s="13">
        <v>5330</v>
      </c>
      <c r="B29" s="14" t="s">
        <v>79</v>
      </c>
      <c r="C29" s="17">
        <v>15945.62</v>
      </c>
      <c r="D29" s="6">
        <v>1328.8</v>
      </c>
      <c r="E29" s="12">
        <v>3986.4</v>
      </c>
      <c r="F29" s="2"/>
      <c r="G29" s="6">
        <f t="shared" si="1"/>
        <v>11959.220000000001</v>
      </c>
      <c r="H29" s="2"/>
      <c r="I29" s="2"/>
      <c r="J29" s="2"/>
      <c r="K29" s="2"/>
    </row>
    <row r="30" spans="1:11" ht="13.5">
      <c r="A30" s="13">
        <v>5336</v>
      </c>
      <c r="B30" s="14" t="s">
        <v>80</v>
      </c>
      <c r="C30" s="17">
        <v>14448</v>
      </c>
      <c r="D30" s="6">
        <v>1204</v>
      </c>
      <c r="E30" s="12">
        <v>3612</v>
      </c>
      <c r="F30" s="1"/>
      <c r="G30" s="6">
        <f t="shared" si="1"/>
        <v>10836</v>
      </c>
      <c r="H30" s="2"/>
      <c r="I30" s="2"/>
      <c r="J30" s="2"/>
      <c r="K30" s="2"/>
    </row>
    <row r="31" spans="3:11" ht="13.5">
      <c r="C31" s="17"/>
      <c r="H31" s="2"/>
      <c r="I31" s="2"/>
      <c r="J31" s="2"/>
      <c r="K31" s="2"/>
    </row>
    <row r="32" spans="1:11" ht="13.5">
      <c r="A32" s="3">
        <v>5400</v>
      </c>
      <c r="B32" s="5" t="s">
        <v>65</v>
      </c>
      <c r="C32" s="17"/>
      <c r="H32" s="2"/>
      <c r="I32" s="2"/>
      <c r="J32" s="2"/>
      <c r="K32" s="2"/>
    </row>
    <row r="33" spans="1:11" ht="13.5">
      <c r="A33" s="7">
        <v>5410</v>
      </c>
      <c r="B33" s="1" t="s">
        <v>84</v>
      </c>
      <c r="C33" s="17">
        <v>5094</v>
      </c>
      <c r="D33" s="6">
        <v>345.05</v>
      </c>
      <c r="E33" s="6">
        <v>1051.9</v>
      </c>
      <c r="G33" s="6">
        <f aca="true" t="shared" si="2" ref="G33:G38">SUM(C33-E33)+F33</f>
        <v>4042.1</v>
      </c>
      <c r="H33" s="2"/>
      <c r="I33" s="2"/>
      <c r="J33" s="2"/>
      <c r="K33" s="2"/>
    </row>
    <row r="34" spans="1:11" ht="13.5">
      <c r="A34" s="7">
        <v>5420</v>
      </c>
      <c r="B34" s="1" t="s">
        <v>14</v>
      </c>
      <c r="C34" s="17">
        <v>11246.4</v>
      </c>
      <c r="D34" s="6">
        <v>835.48</v>
      </c>
      <c r="E34" s="6">
        <v>2502.18</v>
      </c>
      <c r="G34" s="6">
        <f t="shared" si="2"/>
        <v>8744.22</v>
      </c>
      <c r="H34" s="2"/>
      <c r="I34" s="2"/>
      <c r="J34" s="2"/>
      <c r="K34" s="2"/>
    </row>
    <row r="35" spans="1:11" ht="13.5">
      <c r="A35" s="7">
        <v>5430</v>
      </c>
      <c r="B35" s="1" t="s">
        <v>15</v>
      </c>
      <c r="C35" s="17">
        <v>3000</v>
      </c>
      <c r="D35" s="6">
        <v>40</v>
      </c>
      <c r="E35" s="6">
        <v>40</v>
      </c>
      <c r="G35" s="6">
        <f t="shared" si="2"/>
        <v>2960</v>
      </c>
      <c r="I35" s="2"/>
      <c r="K35" s="2"/>
    </row>
    <row r="36" spans="1:7" ht="17.25" customHeight="1">
      <c r="A36" s="7">
        <v>5445</v>
      </c>
      <c r="B36" s="1" t="s">
        <v>68</v>
      </c>
      <c r="C36" s="17">
        <v>400</v>
      </c>
      <c r="D36" s="6">
        <v>0</v>
      </c>
      <c r="E36" s="6">
        <v>0</v>
      </c>
      <c r="G36" s="6">
        <f t="shared" si="2"/>
        <v>400</v>
      </c>
    </row>
    <row r="37" spans="1:7" ht="13.5">
      <c r="A37" s="7">
        <v>5450</v>
      </c>
      <c r="B37" s="1" t="s">
        <v>16</v>
      </c>
      <c r="C37" s="17">
        <v>4000</v>
      </c>
      <c r="D37" s="6">
        <v>0</v>
      </c>
      <c r="E37" s="6">
        <v>0</v>
      </c>
      <c r="G37" s="6">
        <f t="shared" si="2"/>
        <v>4000</v>
      </c>
    </row>
    <row r="38" spans="1:7" ht="13.5">
      <c r="A38" s="7">
        <v>5455</v>
      </c>
      <c r="B38" s="1" t="s">
        <v>92</v>
      </c>
      <c r="C38" s="17">
        <v>3900</v>
      </c>
      <c r="D38" s="6">
        <v>300</v>
      </c>
      <c r="E38" s="6">
        <v>750</v>
      </c>
      <c r="G38" s="6">
        <f t="shared" si="2"/>
        <v>3150</v>
      </c>
    </row>
    <row r="39" spans="2:3" ht="13.5">
      <c r="B39" s="16"/>
      <c r="C39" s="37"/>
    </row>
    <row r="40" spans="1:3" ht="13.5">
      <c r="A40" s="3">
        <v>6100</v>
      </c>
      <c r="B40" s="5" t="s">
        <v>17</v>
      </c>
      <c r="C40" s="37"/>
    </row>
    <row r="41" spans="1:7" ht="13.5">
      <c r="A41" s="7">
        <v>6110</v>
      </c>
      <c r="B41" s="1" t="s">
        <v>18</v>
      </c>
      <c r="C41" s="37">
        <v>1500</v>
      </c>
      <c r="D41" s="6">
        <v>0</v>
      </c>
      <c r="E41" s="6">
        <v>0</v>
      </c>
      <c r="G41" s="6">
        <f>SUM(C41-E41)+F41</f>
        <v>1500</v>
      </c>
    </row>
    <row r="42" spans="1:7" ht="13.5">
      <c r="A42" s="7">
        <v>6120</v>
      </c>
      <c r="B42" s="1" t="s">
        <v>19</v>
      </c>
      <c r="C42" s="37">
        <v>3500</v>
      </c>
      <c r="D42" s="6">
        <v>0</v>
      </c>
      <c r="E42" s="6">
        <v>547</v>
      </c>
      <c r="G42" s="6">
        <f>SUM(C42-E42)+F42</f>
        <v>2953</v>
      </c>
    </row>
    <row r="43" spans="1:7" ht="13.5">
      <c r="A43" s="7">
        <v>6130</v>
      </c>
      <c r="B43" s="1" t="s">
        <v>20</v>
      </c>
      <c r="C43" s="37">
        <v>500</v>
      </c>
      <c r="D43" s="6">
        <v>0</v>
      </c>
      <c r="E43" s="6">
        <v>70.09</v>
      </c>
      <c r="G43" s="6">
        <f>SUM(C43-E43)+F43</f>
        <v>429.90999999999997</v>
      </c>
    </row>
    <row r="44" ht="14.25" customHeight="1">
      <c r="C44" s="37"/>
    </row>
    <row r="45" spans="1:3" ht="13.5">
      <c r="A45" s="3">
        <v>6200</v>
      </c>
      <c r="B45" s="5" t="s">
        <v>21</v>
      </c>
      <c r="C45" s="37"/>
    </row>
    <row r="46" spans="1:7" ht="13.5">
      <c r="A46" s="7">
        <v>6210</v>
      </c>
      <c r="B46" s="1" t="s">
        <v>22</v>
      </c>
      <c r="C46" s="17">
        <v>4800</v>
      </c>
      <c r="D46" s="6">
        <v>0</v>
      </c>
      <c r="E46" s="6">
        <v>834.91</v>
      </c>
      <c r="G46" s="6">
        <f aca="true" t="shared" si="3" ref="G46:G53">SUM(C46-E46)+F46</f>
        <v>3965.09</v>
      </c>
    </row>
    <row r="47" spans="1:7" ht="13.5">
      <c r="A47" s="7">
        <v>6215</v>
      </c>
      <c r="B47" s="1" t="s">
        <v>23</v>
      </c>
      <c r="C47" s="17">
        <v>300</v>
      </c>
      <c r="D47" s="6">
        <v>0</v>
      </c>
      <c r="E47" s="6">
        <v>0</v>
      </c>
      <c r="G47" s="6">
        <f t="shared" si="3"/>
        <v>300</v>
      </c>
    </row>
    <row r="48" spans="1:7" ht="15" customHeight="1">
      <c r="A48" s="7">
        <v>6220</v>
      </c>
      <c r="B48" s="1" t="s">
        <v>24</v>
      </c>
      <c r="C48" s="17">
        <v>400</v>
      </c>
      <c r="D48" s="6">
        <v>122.4</v>
      </c>
      <c r="E48" s="6">
        <v>122.4</v>
      </c>
      <c r="G48" s="6">
        <f t="shared" si="3"/>
        <v>277.6</v>
      </c>
    </row>
    <row r="49" spans="1:7" ht="15" customHeight="1">
      <c r="A49" s="7">
        <v>6225</v>
      </c>
      <c r="B49" s="1" t="s">
        <v>25</v>
      </c>
      <c r="C49" s="17">
        <v>400</v>
      </c>
      <c r="D49" s="6">
        <v>0</v>
      </c>
      <c r="E49" s="6">
        <v>87.98</v>
      </c>
      <c r="G49" s="6">
        <f>SUM(C49-E49)+F49</f>
        <v>312.02</v>
      </c>
    </row>
    <row r="50" spans="1:7" ht="13.5">
      <c r="A50" s="7">
        <v>6230</v>
      </c>
      <c r="B50" s="1" t="s">
        <v>86</v>
      </c>
      <c r="C50" s="17">
        <v>5500</v>
      </c>
      <c r="D50" s="6">
        <v>0</v>
      </c>
      <c r="E50" s="6">
        <v>0</v>
      </c>
      <c r="G50" s="6">
        <f t="shared" si="3"/>
        <v>5500</v>
      </c>
    </row>
    <row r="51" spans="1:7" ht="13.5">
      <c r="A51" s="7">
        <v>6240</v>
      </c>
      <c r="B51" s="1" t="s">
        <v>26</v>
      </c>
      <c r="C51" s="17">
        <v>3000</v>
      </c>
      <c r="D51" s="6">
        <v>76.16</v>
      </c>
      <c r="E51" s="6">
        <v>161.52</v>
      </c>
      <c r="G51" s="6">
        <f t="shared" si="3"/>
        <v>2838.48</v>
      </c>
    </row>
    <row r="52" spans="1:7" ht="13.5">
      <c r="A52" s="7">
        <v>6250</v>
      </c>
      <c r="B52" s="1" t="s">
        <v>27</v>
      </c>
      <c r="C52" s="17">
        <v>450</v>
      </c>
      <c r="D52" s="6">
        <v>0</v>
      </c>
      <c r="E52" s="6">
        <v>65.97</v>
      </c>
      <c r="G52" s="6">
        <f t="shared" si="3"/>
        <v>384.03</v>
      </c>
    </row>
    <row r="53" spans="1:7" ht="13.5">
      <c r="A53" s="7">
        <v>6255</v>
      </c>
      <c r="B53" s="1" t="s">
        <v>63</v>
      </c>
      <c r="C53" s="17">
        <v>600</v>
      </c>
      <c r="D53" s="6">
        <v>0</v>
      </c>
      <c r="E53" s="6">
        <v>31.97</v>
      </c>
      <c r="G53" s="6">
        <f t="shared" si="3"/>
        <v>568.03</v>
      </c>
    </row>
    <row r="54" spans="1:7" ht="27">
      <c r="A54" s="3"/>
      <c r="B54" s="3"/>
      <c r="C54" s="4" t="s">
        <v>2</v>
      </c>
      <c r="D54" s="4" t="s">
        <v>3</v>
      </c>
      <c r="E54" s="4" t="s">
        <v>4</v>
      </c>
      <c r="F54" s="4" t="s">
        <v>62</v>
      </c>
      <c r="G54" s="4" t="s">
        <v>5</v>
      </c>
    </row>
    <row r="55" spans="1:3" ht="13.5">
      <c r="A55" s="3">
        <v>6300</v>
      </c>
      <c r="B55" s="5" t="s">
        <v>28</v>
      </c>
      <c r="C55" s="37"/>
    </row>
    <row r="56" spans="1:7" ht="13.5">
      <c r="A56" s="7">
        <v>6310</v>
      </c>
      <c r="B56" s="1" t="s">
        <v>29</v>
      </c>
      <c r="C56" s="37">
        <v>500</v>
      </c>
      <c r="D56" s="6">
        <v>0</v>
      </c>
      <c r="E56" s="6">
        <v>0</v>
      </c>
      <c r="G56" s="6">
        <f aca="true" t="shared" si="4" ref="G56:G63">SUM(C56-E56)+F56</f>
        <v>500</v>
      </c>
    </row>
    <row r="57" spans="1:7" ht="13.5">
      <c r="A57" s="7">
        <v>6315</v>
      </c>
      <c r="B57" s="1" t="s">
        <v>30</v>
      </c>
      <c r="C57" s="37">
        <v>3000</v>
      </c>
      <c r="D57" s="6">
        <v>0</v>
      </c>
      <c r="E57" s="6">
        <v>477.58</v>
      </c>
      <c r="G57" s="6">
        <f t="shared" si="4"/>
        <v>2522.42</v>
      </c>
    </row>
    <row r="58" spans="1:7" ht="15" customHeight="1">
      <c r="A58" s="7">
        <v>6320</v>
      </c>
      <c r="B58" s="1" t="s">
        <v>83</v>
      </c>
      <c r="C58" s="37">
        <v>7500</v>
      </c>
      <c r="D58" s="6">
        <v>586.39</v>
      </c>
      <c r="E58" s="6">
        <v>671.78</v>
      </c>
      <c r="F58" s="17"/>
      <c r="G58" s="6">
        <f t="shared" si="4"/>
        <v>6828.22</v>
      </c>
    </row>
    <row r="59" spans="1:7" ht="13.5">
      <c r="A59" s="7">
        <v>6330</v>
      </c>
      <c r="B59" s="1" t="s">
        <v>31</v>
      </c>
      <c r="C59" s="37">
        <v>2500</v>
      </c>
      <c r="D59" s="6">
        <v>170.15</v>
      </c>
      <c r="E59" s="6">
        <v>286.5</v>
      </c>
      <c r="G59" s="6">
        <f t="shared" si="4"/>
        <v>2213.5</v>
      </c>
    </row>
    <row r="60" spans="1:7" ht="13.5">
      <c r="A60" s="7">
        <v>6340</v>
      </c>
      <c r="B60" s="1" t="s">
        <v>32</v>
      </c>
      <c r="C60" s="37">
        <v>1700</v>
      </c>
      <c r="D60" s="6">
        <v>17.39</v>
      </c>
      <c r="E60" s="6">
        <v>243.45</v>
      </c>
      <c r="G60" s="6">
        <f t="shared" si="4"/>
        <v>1456.55</v>
      </c>
    </row>
    <row r="61" spans="1:7" ht="13.5">
      <c r="A61" s="7">
        <v>6350</v>
      </c>
      <c r="B61" s="1" t="s">
        <v>33</v>
      </c>
      <c r="C61" s="37">
        <v>450</v>
      </c>
      <c r="D61" s="6">
        <v>0</v>
      </c>
      <c r="E61" s="6">
        <v>0</v>
      </c>
      <c r="G61" s="6">
        <f t="shared" si="4"/>
        <v>450</v>
      </c>
    </row>
    <row r="62" spans="1:7" ht="13.5">
      <c r="A62" s="7">
        <v>6355</v>
      </c>
      <c r="B62" s="1" t="s">
        <v>60</v>
      </c>
      <c r="C62" s="37">
        <v>600</v>
      </c>
      <c r="D62" s="6">
        <v>28.66</v>
      </c>
      <c r="E62" s="6">
        <v>28.66</v>
      </c>
      <c r="G62" s="6">
        <f t="shared" si="4"/>
        <v>571.34</v>
      </c>
    </row>
    <row r="63" spans="1:7" ht="13.5">
      <c r="A63" s="7">
        <v>6360</v>
      </c>
      <c r="B63" s="1" t="s">
        <v>64</v>
      </c>
      <c r="C63" s="37">
        <v>600</v>
      </c>
      <c r="D63" s="6">
        <v>0</v>
      </c>
      <c r="E63" s="6">
        <v>0</v>
      </c>
      <c r="G63" s="6">
        <f t="shared" si="4"/>
        <v>600</v>
      </c>
    </row>
    <row r="64" ht="13.5">
      <c r="C64" s="37"/>
    </row>
    <row r="65" spans="1:7" ht="13.5">
      <c r="A65" s="3">
        <v>6400</v>
      </c>
      <c r="B65" s="5" t="s">
        <v>34</v>
      </c>
      <c r="C65" s="37"/>
      <c r="G65" s="6" t="s">
        <v>81</v>
      </c>
    </row>
    <row r="66" spans="1:7" ht="13.5">
      <c r="A66" s="7">
        <v>6415</v>
      </c>
      <c r="B66" s="1" t="s">
        <v>35</v>
      </c>
      <c r="C66" s="17">
        <v>700</v>
      </c>
      <c r="D66" s="6">
        <v>71</v>
      </c>
      <c r="E66" s="6">
        <v>181</v>
      </c>
      <c r="G66" s="6">
        <f aca="true" t="shared" si="5" ref="G66:G71">SUM(C66-E66)+F66</f>
        <v>519</v>
      </c>
    </row>
    <row r="67" spans="1:7" ht="13.5">
      <c r="A67" s="7">
        <v>6421</v>
      </c>
      <c r="B67" s="1" t="s">
        <v>82</v>
      </c>
      <c r="C67" s="17">
        <v>2000</v>
      </c>
      <c r="D67" s="6">
        <v>0</v>
      </c>
      <c r="E67" s="6">
        <v>0</v>
      </c>
      <c r="G67" s="6">
        <f t="shared" si="5"/>
        <v>2000</v>
      </c>
    </row>
    <row r="68" spans="1:7" ht="15.75" customHeight="1">
      <c r="A68" s="7">
        <v>6425</v>
      </c>
      <c r="B68" s="1" t="s">
        <v>36</v>
      </c>
      <c r="C68" s="17">
        <v>400</v>
      </c>
      <c r="D68" s="6">
        <v>0</v>
      </c>
      <c r="E68" s="6">
        <v>0</v>
      </c>
      <c r="G68" s="6">
        <f t="shared" si="5"/>
        <v>400</v>
      </c>
    </row>
    <row r="69" spans="1:7" ht="16.5" customHeight="1">
      <c r="A69" s="7">
        <v>6430</v>
      </c>
      <c r="B69" s="1" t="s">
        <v>37</v>
      </c>
      <c r="C69" s="17">
        <v>2800</v>
      </c>
      <c r="D69" s="6">
        <v>121.88</v>
      </c>
      <c r="E69" s="6">
        <v>660.03</v>
      </c>
      <c r="G69" s="6">
        <f>SUM(C69-E69)</f>
        <v>2139.9700000000003</v>
      </c>
    </row>
    <row r="70" spans="1:7" ht="13.5">
      <c r="A70" s="7">
        <v>6435</v>
      </c>
      <c r="B70" s="1" t="s">
        <v>38</v>
      </c>
      <c r="C70" s="17">
        <v>700</v>
      </c>
      <c r="D70" s="6">
        <v>50</v>
      </c>
      <c r="E70" s="6">
        <v>430</v>
      </c>
      <c r="G70" s="6">
        <f t="shared" si="5"/>
        <v>270</v>
      </c>
    </row>
    <row r="71" spans="1:7" ht="13.5">
      <c r="A71" s="7">
        <v>6440</v>
      </c>
      <c r="B71" s="1" t="s">
        <v>39</v>
      </c>
      <c r="C71" s="17">
        <v>175</v>
      </c>
      <c r="D71" s="6">
        <v>0</v>
      </c>
      <c r="E71" s="6">
        <v>95</v>
      </c>
      <c r="G71" s="6">
        <f t="shared" si="5"/>
        <v>80</v>
      </c>
    </row>
    <row r="72" ht="13.5">
      <c r="C72" s="17"/>
    </row>
    <row r="73" spans="1:7" ht="13.5">
      <c r="A73" s="3">
        <v>6500</v>
      </c>
      <c r="B73" s="5" t="s">
        <v>40</v>
      </c>
      <c r="C73" s="37"/>
      <c r="G73" s="6" t="s">
        <v>81</v>
      </c>
    </row>
    <row r="74" spans="1:7" ht="13.5">
      <c r="A74" s="7">
        <v>6510</v>
      </c>
      <c r="B74" s="1" t="s">
        <v>87</v>
      </c>
      <c r="C74" s="17">
        <v>3500</v>
      </c>
      <c r="D74" s="6">
        <v>0</v>
      </c>
      <c r="E74" s="6">
        <v>411.43</v>
      </c>
      <c r="G74" s="6">
        <f aca="true" t="shared" si="6" ref="G74:G80">SUM(C74-E74)+F74</f>
        <v>3088.57</v>
      </c>
    </row>
    <row r="75" spans="1:7" ht="13.5">
      <c r="A75" s="7">
        <v>6520</v>
      </c>
      <c r="B75" s="1" t="s">
        <v>41</v>
      </c>
      <c r="C75" s="17">
        <v>28000</v>
      </c>
      <c r="D75" s="6">
        <v>2185.96</v>
      </c>
      <c r="E75" s="6">
        <v>7563.75</v>
      </c>
      <c r="G75" s="6">
        <f t="shared" si="6"/>
        <v>20436.25</v>
      </c>
    </row>
    <row r="76" spans="1:7" ht="13.5">
      <c r="A76" s="7">
        <v>6530</v>
      </c>
      <c r="B76" s="1" t="s">
        <v>42</v>
      </c>
      <c r="C76" s="17">
        <v>850</v>
      </c>
      <c r="D76" s="6">
        <v>39.99</v>
      </c>
      <c r="E76" s="6">
        <v>206.61</v>
      </c>
      <c r="G76" s="6">
        <f t="shared" si="6"/>
        <v>643.39</v>
      </c>
    </row>
    <row r="77" spans="1:7" ht="18" customHeight="1">
      <c r="A77" s="7">
        <v>6540</v>
      </c>
      <c r="B77" s="1" t="s">
        <v>43</v>
      </c>
      <c r="C77" s="17">
        <v>4000</v>
      </c>
      <c r="D77" s="6">
        <v>279.34</v>
      </c>
      <c r="E77" s="6">
        <v>279.34</v>
      </c>
      <c r="G77" s="6">
        <f t="shared" si="6"/>
        <v>3720.66</v>
      </c>
    </row>
    <row r="78" spans="1:7" ht="13.5">
      <c r="A78" s="7">
        <v>6550</v>
      </c>
      <c r="B78" s="1" t="s">
        <v>44</v>
      </c>
      <c r="C78" s="17">
        <v>12000</v>
      </c>
      <c r="D78" s="6">
        <v>890.38</v>
      </c>
      <c r="E78" s="6">
        <v>2079.86</v>
      </c>
      <c r="G78" s="6">
        <f t="shared" si="6"/>
        <v>9920.14</v>
      </c>
    </row>
    <row r="79" spans="1:7" ht="13.5">
      <c r="A79" s="7">
        <v>6560</v>
      </c>
      <c r="B79" s="1" t="s">
        <v>45</v>
      </c>
      <c r="C79" s="17">
        <v>13000</v>
      </c>
      <c r="D79" s="6">
        <v>0</v>
      </c>
      <c r="E79" s="6">
        <v>0</v>
      </c>
      <c r="G79" s="6">
        <f t="shared" si="6"/>
        <v>13000</v>
      </c>
    </row>
    <row r="80" spans="1:7" ht="27">
      <c r="A80" s="7">
        <v>6570</v>
      </c>
      <c r="B80" s="14" t="s">
        <v>88</v>
      </c>
      <c r="C80" s="17">
        <v>18000</v>
      </c>
      <c r="D80" s="6">
        <v>0</v>
      </c>
      <c r="E80" s="6">
        <v>0</v>
      </c>
      <c r="G80" s="6">
        <f t="shared" si="6"/>
        <v>18000</v>
      </c>
    </row>
    <row r="81" ht="13.5">
      <c r="C81" s="37"/>
    </row>
    <row r="82" spans="1:3" ht="13.5">
      <c r="A82" s="3">
        <v>6600</v>
      </c>
      <c r="B82" s="5" t="s">
        <v>46</v>
      </c>
      <c r="C82" s="37"/>
    </row>
    <row r="83" spans="1:7" ht="13.5">
      <c r="A83" s="7">
        <v>6610</v>
      </c>
      <c r="B83" s="1" t="s">
        <v>47</v>
      </c>
      <c r="C83" s="17">
        <v>8150</v>
      </c>
      <c r="D83" s="6">
        <v>181.03</v>
      </c>
      <c r="E83" s="6">
        <v>1247.46</v>
      </c>
      <c r="G83" s="6">
        <f>SUM(C83-E83)</f>
        <v>6902.54</v>
      </c>
    </row>
    <row r="84" spans="1:7" ht="13.5">
      <c r="A84" s="7">
        <v>6620</v>
      </c>
      <c r="B84" s="1" t="s">
        <v>48</v>
      </c>
      <c r="C84" s="17">
        <v>5400</v>
      </c>
      <c r="D84" s="6">
        <v>448.3</v>
      </c>
      <c r="E84" s="6">
        <v>1560.31</v>
      </c>
      <c r="G84" s="6">
        <f>SUM(C84-E84)+F84</f>
        <v>3839.69</v>
      </c>
    </row>
    <row r="85" spans="1:7" ht="13.5">
      <c r="A85" s="7">
        <v>6630</v>
      </c>
      <c r="B85" s="1" t="s">
        <v>49</v>
      </c>
      <c r="C85" s="17">
        <v>4000</v>
      </c>
      <c r="D85" s="6">
        <v>226.8</v>
      </c>
      <c r="E85" s="6">
        <v>1191.76</v>
      </c>
      <c r="G85" s="6">
        <f>SUM(C85-E85)+F85</f>
        <v>2808.24</v>
      </c>
    </row>
    <row r="86" spans="1:7" ht="15" customHeight="1">
      <c r="A86" s="7">
        <v>6640</v>
      </c>
      <c r="B86" s="1" t="s">
        <v>50</v>
      </c>
      <c r="C86" s="17">
        <v>500</v>
      </c>
      <c r="D86" s="6">
        <v>0</v>
      </c>
      <c r="E86" s="6">
        <v>165.9</v>
      </c>
      <c r="G86" s="6">
        <f>SUM(C86-E86)+F86</f>
        <v>334.1</v>
      </c>
    </row>
    <row r="87" spans="1:7" ht="14.25" thickBot="1">
      <c r="A87" s="7">
        <v>6660</v>
      </c>
      <c r="B87" s="1" t="s">
        <v>51</v>
      </c>
      <c r="C87" s="38">
        <v>1000</v>
      </c>
      <c r="D87" s="18">
        <v>0</v>
      </c>
      <c r="E87" s="18">
        <v>0</v>
      </c>
      <c r="F87" s="18"/>
      <c r="G87" s="18">
        <f>SUM(C87-E87)+F87</f>
        <v>1000</v>
      </c>
    </row>
    <row r="88" ht="14.25" thickTop="1">
      <c r="E88" s="6" t="s">
        <v>81</v>
      </c>
    </row>
    <row r="89" spans="2:7" ht="13.5">
      <c r="B89" s="1" t="s">
        <v>52</v>
      </c>
      <c r="C89" s="6">
        <f>SUM(C4:C87)</f>
        <v>390393.74</v>
      </c>
      <c r="D89" s="6">
        <f>SUM(D4:D87)</f>
        <v>24132.25</v>
      </c>
      <c r="E89" s="6">
        <f>SUM(E4:E88)</f>
        <v>75185.16</v>
      </c>
      <c r="F89" s="6">
        <f>SUM(F4:F87)</f>
        <v>0</v>
      </c>
      <c r="G89" s="6">
        <f>SUM(C89-E89)+F89</f>
        <v>315208.57999999996</v>
      </c>
    </row>
    <row r="91" spans="2:3" ht="13.5">
      <c r="B91" s="19" t="s">
        <v>69</v>
      </c>
      <c r="C91" s="6">
        <f>SUM(C89/52)</f>
        <v>7507.571923076923</v>
      </c>
    </row>
    <row r="92" ht="13.5">
      <c r="B92" s="19"/>
    </row>
    <row r="93" ht="7.5" customHeight="1"/>
    <row r="94" spans="1:7" s="25" customFormat="1" ht="20.25" customHeight="1">
      <c r="A94" s="20"/>
      <c r="B94" s="21" t="s">
        <v>53</v>
      </c>
      <c r="C94" s="22">
        <v>2024</v>
      </c>
      <c r="D94" s="33">
        <v>2023</v>
      </c>
      <c r="E94" s="23"/>
      <c r="F94" s="24"/>
      <c r="G94" s="24"/>
    </row>
    <row r="95" spans="2:4" ht="13.5">
      <c r="B95" s="1" t="s">
        <v>54</v>
      </c>
      <c r="C95" s="26">
        <v>915.45</v>
      </c>
      <c r="D95" s="34">
        <v>767.56</v>
      </c>
    </row>
    <row r="96" spans="2:4" ht="13.5">
      <c r="B96" s="1" t="s">
        <v>55</v>
      </c>
      <c r="C96" s="26">
        <v>334.11</v>
      </c>
      <c r="D96" s="34">
        <v>281.45</v>
      </c>
    </row>
    <row r="97" spans="2:4" ht="13.5">
      <c r="B97" s="1" t="s">
        <v>56</v>
      </c>
      <c r="C97" s="26">
        <v>155</v>
      </c>
      <c r="D97" s="34">
        <v>155</v>
      </c>
    </row>
    <row r="98" spans="2:7" ht="13.5">
      <c r="B98" s="1" t="s">
        <v>89</v>
      </c>
      <c r="C98" s="26">
        <v>85.65</v>
      </c>
      <c r="D98" s="34">
        <v>73.81</v>
      </c>
      <c r="E98" s="9"/>
      <c r="F98" s="27"/>
      <c r="G98" s="27"/>
    </row>
    <row r="99" spans="2:4" ht="13.5">
      <c r="B99" s="1" t="s">
        <v>57</v>
      </c>
      <c r="C99" s="26">
        <v>560.77</v>
      </c>
      <c r="D99" s="34">
        <v>947.76</v>
      </c>
    </row>
    <row r="100" spans="2:4" ht="13.5">
      <c r="B100" s="1" t="s">
        <v>58</v>
      </c>
      <c r="C100" s="26">
        <v>134.98</v>
      </c>
      <c r="D100" s="35">
        <v>129.98</v>
      </c>
    </row>
    <row r="101" spans="2:4" ht="13.5">
      <c r="B101" s="28" t="s">
        <v>59</v>
      </c>
      <c r="C101" s="29">
        <f>SUM(C95:C100)</f>
        <v>2185.96</v>
      </c>
      <c r="D101" s="34">
        <f>SUM(D95:D100)</f>
        <v>2355.56</v>
      </c>
    </row>
    <row r="103" spans="2:7" ht="13.5">
      <c r="B103" s="30"/>
      <c r="C103" s="31"/>
      <c r="D103" s="31"/>
      <c r="E103" s="31"/>
      <c r="F103" s="31"/>
      <c r="G103" s="31"/>
    </row>
    <row r="104" spans="2:7" ht="13.5">
      <c r="B104" s="32" t="s">
        <v>81</v>
      </c>
      <c r="C104" s="32"/>
      <c r="D104" s="32"/>
      <c r="E104" s="32"/>
      <c r="F104" s="32"/>
      <c r="G104" s="31"/>
    </row>
    <row r="105" ht="6.75" customHeight="1"/>
  </sheetData>
  <sheetProtection/>
  <printOptions/>
  <pageMargins left="0.25" right="0.25" top="0.538125" bottom="0.5" header="0.25" footer="0"/>
  <pageSetup fitToHeight="0" fitToWidth="1" horizontalDpi="600" verticalDpi="600" orientation="portrait" scale="83" r:id="rId1"/>
  <headerFooter>
    <oddHeader xml:space="preserve">&amp;C&amp;"Calibri,Bold"&amp;16TREASURER'S REPORT FOR MARCH 2024 </oddHeader>
  </headerFooter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Knotts</dc:creator>
  <cp:keywords/>
  <dc:description/>
  <cp:lastModifiedBy>Owner</cp:lastModifiedBy>
  <cp:lastPrinted>2024-04-10T13:55:41Z</cp:lastPrinted>
  <dcterms:created xsi:type="dcterms:W3CDTF">2011-01-21T16:02:23Z</dcterms:created>
  <dcterms:modified xsi:type="dcterms:W3CDTF">2024-04-10T15:57:37Z</dcterms:modified>
  <cp:category/>
  <cp:version/>
  <cp:contentType/>
  <cp:contentStatus/>
</cp:coreProperties>
</file>